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calculette" sheetId="1" r:id="rId1"/>
  </sheets>
  <definedNames>
    <definedName name="_xlnm.Print_Area" localSheetId="0">'calculette'!$A$1:$O$37</definedName>
    <definedName name="activités">'calculette'!$C$7:$C$23</definedName>
  </definedNames>
  <calcPr fullCalcOnLoad="1"/>
</workbook>
</file>

<file path=xl/sharedStrings.xml><?xml version="1.0" encoding="utf-8"?>
<sst xmlns="http://schemas.openxmlformats.org/spreadsheetml/2006/main" count="71" uniqueCount="41">
  <si>
    <t>Etape 1</t>
  </si>
  <si>
    <t>Etape 2</t>
  </si>
  <si>
    <t>Ce tableau vous permet de savoir dans quelle tranche de tarif vous êtes, en fonction de votre situation</t>
  </si>
  <si>
    <t>cliquer ci-dessous pour choisir l'activité dans le menu déroulant</t>
  </si>
  <si>
    <t>réduction</t>
  </si>
  <si>
    <t>Nombre de personnes (adultes et enfants)</t>
  </si>
  <si>
    <t>arts plastiques adultes/ados</t>
  </si>
  <si>
    <t>Revenu imposable</t>
  </si>
  <si>
    <t>moins de 5 000 €</t>
  </si>
  <si>
    <t>anglais</t>
  </si>
  <si>
    <t>5 000 à 10 000 €</t>
  </si>
  <si>
    <t>10 000 à 15 000 €</t>
  </si>
  <si>
    <t>arts plastiques enfants</t>
  </si>
  <si>
    <t>15 000 € à 20 000 €</t>
  </si>
  <si>
    <t>Plein tarif</t>
  </si>
  <si>
    <t>couture</t>
  </si>
  <si>
    <t>20 000 € à 30 000 €</t>
  </si>
  <si>
    <t>gym enfants et multisport</t>
  </si>
  <si>
    <t>30 000 € à 40 000 €</t>
  </si>
  <si>
    <t>gym ergué-gabéric (1h15) +ludofit</t>
  </si>
  <si>
    <t>plus de  40 000 €</t>
  </si>
  <si>
    <t>gym pluguffan (1h)  +ludofit</t>
  </si>
  <si>
    <t>harpe celtique</t>
  </si>
  <si>
    <t>Etape 3</t>
  </si>
  <si>
    <t>Ce tableau indique automatiquement le tarif annuel en fonction de la tranche de tarif</t>
  </si>
  <si>
    <t>sophrologie</t>
  </si>
  <si>
    <t>yoga derviche et hatha</t>
  </si>
  <si>
    <t>Cotisation annuelle</t>
  </si>
  <si>
    <t>Etape 4</t>
  </si>
  <si>
    <t>En fonction de la tranche dans laquelle vous vous situez à l'étape 2, ce tableau vous permet</t>
  </si>
  <si>
    <t xml:space="preserve"> de connaître le montant des règlements selon le type de paiement. </t>
  </si>
  <si>
    <t>Etalement des paiements</t>
  </si>
  <si>
    <t>paiement annuel</t>
  </si>
  <si>
    <t>paiement trimestriel</t>
  </si>
  <si>
    <t>paiement mensuel</t>
  </si>
  <si>
    <t>Tranche</t>
  </si>
  <si>
    <t>montant du chèque</t>
  </si>
  <si>
    <t>montant du premier chèque</t>
  </si>
  <si>
    <t>montant des 2 chèques suivants</t>
  </si>
  <si>
    <t>montant des 8 chèques suivants</t>
  </si>
  <si>
    <t>plein tarif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</si>
</sst>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"/>
    <numFmt numFmtId="167" formatCode="_-* #,##0.00\ _€_-;\-* #,##0.00\ _€_-;_-* \-??\ _€_-;_-@_-"/>
    <numFmt numFmtId="168" formatCode="#,##0\ [$€-40C];\-#,##0\ [$€-40C]"/>
    <numFmt numFmtId="169" formatCode="0"/>
    <numFmt numFmtId="170" formatCode="#,##0.00\ [$€-40C];[RED]\-#,##0.00\ [$€-40C]"/>
  </numFmts>
  <fonts count="20">
    <font>
      <sz val="10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4"/>
      <color indexed="36"/>
      <name val="Trebuchet MS"/>
      <family val="2"/>
    </font>
    <font>
      <b/>
      <sz val="10"/>
      <name val="Trebuchet MS"/>
      <family val="2"/>
    </font>
    <font>
      <b/>
      <sz val="13"/>
      <color indexed="36"/>
      <name val="Trebuchet MS"/>
      <family val="2"/>
    </font>
    <font>
      <sz val="11"/>
      <name val="Arial"/>
      <family val="2"/>
    </font>
    <font>
      <b/>
      <sz val="11"/>
      <color indexed="9"/>
      <name val="Trebuchet MS"/>
      <family val="2"/>
    </font>
    <font>
      <sz val="11"/>
      <name val="Trebuchet MS"/>
      <family val="2"/>
    </font>
    <font>
      <b/>
      <sz val="12"/>
      <color indexed="9"/>
      <name val="Trebuchet MS"/>
      <family val="2"/>
    </font>
    <font>
      <sz val="10"/>
      <color indexed="23"/>
      <name val="Trebuchet MS"/>
      <family val="2"/>
    </font>
    <font>
      <b/>
      <sz val="14"/>
      <color indexed="9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rebuchet MS"/>
      <family val="2"/>
    </font>
    <font>
      <sz val="12"/>
      <color indexed="8"/>
      <name val="DejaVu Sans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left" vertical="center"/>
    </xf>
    <xf numFmtId="164" fontId="5" fillId="3" borderId="2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/>
    </xf>
    <xf numFmtId="164" fontId="4" fillId="3" borderId="3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4" fillId="3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1" fillId="3" borderId="6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/>
    </xf>
    <xf numFmtId="164" fontId="1" fillId="3" borderId="7" xfId="0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center" vertical="center"/>
    </xf>
    <xf numFmtId="164" fontId="6" fillId="2" borderId="0" xfId="0" applyFont="1" applyFill="1" applyAlignment="1">
      <alignment/>
    </xf>
    <xf numFmtId="164" fontId="7" fillId="5" borderId="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right" vertical="center"/>
    </xf>
    <xf numFmtId="165" fontId="1" fillId="6" borderId="9" xfId="19" applyFont="1" applyFill="1" applyBorder="1" applyAlignment="1" applyProtection="1">
      <alignment horizontal="center"/>
      <protection/>
    </xf>
    <xf numFmtId="165" fontId="1" fillId="7" borderId="9" xfId="19" applyFont="1" applyFill="1" applyBorder="1" applyAlignment="1" applyProtection="1">
      <alignment horizontal="center"/>
      <protection/>
    </xf>
    <xf numFmtId="165" fontId="9" fillId="8" borderId="9" xfId="19" applyFont="1" applyFill="1" applyBorder="1" applyAlignment="1" applyProtection="1">
      <alignment horizontal="center"/>
      <protection/>
    </xf>
    <xf numFmtId="164" fontId="10" fillId="2" borderId="0" xfId="0" applyFont="1" applyFill="1" applyAlignment="1">
      <alignment/>
    </xf>
    <xf numFmtId="165" fontId="1" fillId="9" borderId="9" xfId="19" applyFont="1" applyFill="1" applyBorder="1" applyAlignment="1" applyProtection="1">
      <alignment horizontal="center"/>
      <protection/>
    </xf>
    <xf numFmtId="166" fontId="1" fillId="4" borderId="10" xfId="0" applyNumberFormat="1" applyFont="1" applyFill="1" applyBorder="1" applyAlignment="1">
      <alignment horizontal="right" vertical="center"/>
    </xf>
    <xf numFmtId="165" fontId="1" fillId="10" borderId="9" xfId="19" applyFont="1" applyFill="1" applyBorder="1" applyAlignment="1" applyProtection="1">
      <alignment horizontal="center"/>
      <protection/>
    </xf>
    <xf numFmtId="167" fontId="9" fillId="11" borderId="9" xfId="15" applyFont="1" applyFill="1" applyBorder="1" applyAlignment="1" applyProtection="1">
      <alignment horizontal="center"/>
      <protection/>
    </xf>
    <xf numFmtId="165" fontId="9" fillId="12" borderId="9" xfId="19" applyFont="1" applyFill="1" applyBorder="1" applyAlignment="1" applyProtection="1">
      <alignment horizontal="center"/>
      <protection/>
    </xf>
    <xf numFmtId="164" fontId="1" fillId="2" borderId="0" xfId="0" applyFont="1" applyFill="1" applyAlignment="1">
      <alignment vertical="center"/>
    </xf>
    <xf numFmtId="164" fontId="1" fillId="0" borderId="0" xfId="0" applyFont="1" applyAlignment="1">
      <alignment vertical="center"/>
    </xf>
    <xf numFmtId="164" fontId="1" fillId="2" borderId="0" xfId="0" applyFont="1" applyFill="1" applyBorder="1" applyAlignment="1">
      <alignment horizontal="right" vertical="center"/>
    </xf>
    <xf numFmtId="167" fontId="9" fillId="2" borderId="0" xfId="15" applyFont="1" applyFill="1" applyBorder="1" applyAlignment="1" applyProtection="1">
      <alignment horizontal="center"/>
      <protection/>
    </xf>
    <xf numFmtId="164" fontId="1" fillId="3" borderId="3" xfId="0" applyFont="1" applyFill="1" applyBorder="1" applyAlignment="1">
      <alignment horizontal="center" vertical="center"/>
    </xf>
    <xf numFmtId="164" fontId="1" fillId="3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right" vertical="center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8" fontId="1" fillId="6" borderId="9" xfId="19" applyNumberFormat="1" applyFont="1" applyFill="1" applyBorder="1" applyAlignment="1" applyProtection="1">
      <alignment horizontal="center"/>
      <protection/>
    </xf>
    <xf numFmtId="168" fontId="1" fillId="7" borderId="9" xfId="19" applyNumberFormat="1" applyFont="1" applyFill="1" applyBorder="1" applyAlignment="1" applyProtection="1">
      <alignment horizontal="center"/>
      <protection/>
    </xf>
    <xf numFmtId="168" fontId="9" fillId="8" borderId="9" xfId="19" applyNumberFormat="1" applyFont="1" applyFill="1" applyBorder="1" applyAlignment="1" applyProtection="1">
      <alignment horizontal="center"/>
      <protection/>
    </xf>
    <xf numFmtId="168" fontId="1" fillId="9" borderId="9" xfId="19" applyNumberFormat="1" applyFont="1" applyFill="1" applyBorder="1" applyAlignment="1" applyProtection="1">
      <alignment horizontal="center"/>
      <protection/>
    </xf>
    <xf numFmtId="164" fontId="11" fillId="2" borderId="0" xfId="0" applyFont="1" applyFill="1" applyBorder="1" applyAlignment="1">
      <alignment horizontal="center"/>
    </xf>
    <xf numFmtId="168" fontId="1" fillId="10" borderId="9" xfId="19" applyNumberFormat="1" applyFont="1" applyFill="1" applyBorder="1" applyAlignment="1" applyProtection="1">
      <alignment horizontal="center"/>
      <protection/>
    </xf>
    <xf numFmtId="168" fontId="9" fillId="11" borderId="9" xfId="15" applyNumberFormat="1" applyFont="1" applyFill="1" applyBorder="1" applyAlignment="1" applyProtection="1">
      <alignment horizontal="center"/>
      <protection/>
    </xf>
    <xf numFmtId="168" fontId="9" fillId="12" borderId="9" xfId="19" applyNumberFormat="1" applyFont="1" applyFill="1" applyBorder="1" applyAlignment="1" applyProtection="1">
      <alignment horizontal="center"/>
      <protection/>
    </xf>
    <xf numFmtId="164" fontId="1" fillId="4" borderId="10" xfId="0" applyFont="1" applyFill="1" applyBorder="1" applyAlignment="1">
      <alignment horizontal="right" vertical="center"/>
    </xf>
    <xf numFmtId="168" fontId="9" fillId="11" borderId="9" xfId="19" applyNumberFormat="1" applyFont="1" applyFill="1" applyBorder="1" applyAlignment="1" applyProtection="1">
      <alignment horizontal="center"/>
      <protection/>
    </xf>
    <xf numFmtId="168" fontId="1" fillId="2" borderId="0" xfId="0" applyNumberFormat="1" applyFont="1" applyFill="1" applyAlignment="1">
      <alignment/>
    </xf>
    <xf numFmtId="164" fontId="5" fillId="3" borderId="14" xfId="0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/>
    </xf>
    <xf numFmtId="164" fontId="4" fillId="3" borderId="5" xfId="0" applyFont="1" applyFill="1" applyBorder="1" applyAlignment="1">
      <alignment/>
    </xf>
    <xf numFmtId="164" fontId="0" fillId="3" borderId="5" xfId="0" applyFill="1" applyBorder="1" applyAlignment="1">
      <alignment/>
    </xf>
    <xf numFmtId="168" fontId="1" fillId="3" borderId="5" xfId="0" applyNumberFormat="1" applyFont="1" applyFill="1" applyBorder="1" applyAlignment="1">
      <alignment/>
    </xf>
    <xf numFmtId="168" fontId="1" fillId="3" borderId="15" xfId="0" applyNumberFormat="1" applyFont="1" applyFill="1" applyBorder="1" applyAlignment="1">
      <alignment/>
    </xf>
    <xf numFmtId="164" fontId="3" fillId="3" borderId="16" xfId="0" applyFont="1" applyFill="1" applyBorder="1" applyAlignment="1">
      <alignment horizontal="center" vertical="center" wrapText="1"/>
    </xf>
    <xf numFmtId="164" fontId="1" fillId="3" borderId="17" xfId="0" applyFont="1" applyFill="1" applyBorder="1" applyAlignment="1">
      <alignment/>
    </xf>
    <xf numFmtId="164" fontId="4" fillId="3" borderId="17" xfId="0" applyFont="1" applyFill="1" applyBorder="1" applyAlignment="1">
      <alignment/>
    </xf>
    <xf numFmtId="164" fontId="0" fillId="3" borderId="17" xfId="0" applyFill="1" applyBorder="1" applyAlignment="1">
      <alignment/>
    </xf>
    <xf numFmtId="168" fontId="1" fillId="3" borderId="17" xfId="0" applyNumberFormat="1" applyFont="1" applyFill="1" applyBorder="1" applyAlignment="1">
      <alignment/>
    </xf>
    <xf numFmtId="168" fontId="1" fillId="3" borderId="18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12" fillId="3" borderId="19" xfId="0" applyFont="1" applyFill="1" applyBorder="1" applyAlignment="1">
      <alignment/>
    </xf>
    <xf numFmtId="164" fontId="13" fillId="4" borderId="20" xfId="0" applyFont="1" applyFill="1" applyBorder="1" applyAlignment="1">
      <alignment horizontal="center" wrapText="1"/>
    </xf>
    <xf numFmtId="164" fontId="13" fillId="4" borderId="7" xfId="0" applyFont="1" applyFill="1" applyBorder="1" applyAlignment="1">
      <alignment horizontal="center" vertical="center" wrapText="1"/>
    </xf>
    <xf numFmtId="164" fontId="13" fillId="4" borderId="2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 wrapText="1"/>
    </xf>
    <xf numFmtId="164" fontId="14" fillId="2" borderId="0" xfId="0" applyFont="1" applyFill="1" applyAlignment="1">
      <alignment/>
    </xf>
    <xf numFmtId="164" fontId="14" fillId="2" borderId="0" xfId="0" applyFont="1" applyFill="1" applyAlignment="1">
      <alignment horizontal="center"/>
    </xf>
    <xf numFmtId="164" fontId="12" fillId="4" borderId="19" xfId="0" applyFont="1" applyFill="1" applyBorder="1" applyAlignment="1">
      <alignment horizontal="center" wrapText="1"/>
    </xf>
    <xf numFmtId="165" fontId="15" fillId="4" borderId="19" xfId="19" applyFont="1" applyFill="1" applyBorder="1" applyAlignment="1" applyProtection="1">
      <alignment horizontal="center" wrapText="1"/>
      <protection/>
    </xf>
    <xf numFmtId="165" fontId="15" fillId="4" borderId="22" xfId="19" applyFont="1" applyFill="1" applyBorder="1" applyAlignment="1" applyProtection="1">
      <alignment horizontal="center" wrapText="1"/>
      <protection/>
    </xf>
    <xf numFmtId="165" fontId="15" fillId="4" borderId="21" xfId="19" applyFont="1" applyFill="1" applyBorder="1" applyAlignment="1" applyProtection="1">
      <alignment horizontal="center" wrapText="1"/>
      <protection/>
    </xf>
    <xf numFmtId="165" fontId="15" fillId="4" borderId="9" xfId="19" applyFont="1" applyFill="1" applyBorder="1" applyAlignment="1" applyProtection="1">
      <alignment horizontal="center" wrapText="1"/>
      <protection/>
    </xf>
    <xf numFmtId="165" fontId="15" fillId="2" borderId="0" xfId="19" applyFont="1" applyFill="1" applyBorder="1" applyAlignment="1" applyProtection="1">
      <alignment wrapText="1"/>
      <protection/>
    </xf>
    <xf numFmtId="164" fontId="14" fillId="0" borderId="0" xfId="0" applyFont="1" applyAlignment="1">
      <alignment/>
    </xf>
    <xf numFmtId="164" fontId="8" fillId="2" borderId="0" xfId="0" applyFont="1" applyFill="1" applyBorder="1" applyAlignment="1">
      <alignment horizontal="right"/>
    </xf>
    <xf numFmtId="164" fontId="16" fillId="11" borderId="19" xfId="0" applyFont="1" applyFill="1" applyBorder="1" applyAlignment="1">
      <alignment horizontal="right"/>
    </xf>
    <xf numFmtId="169" fontId="16" fillId="11" borderId="19" xfId="15" applyNumberFormat="1" applyFont="1" applyFill="1" applyBorder="1" applyAlignment="1" applyProtection="1">
      <alignment horizontal="center"/>
      <protection/>
    </xf>
    <xf numFmtId="169" fontId="16" fillId="11" borderId="12" xfId="19" applyNumberFormat="1" applyFont="1" applyFill="1" applyBorder="1" applyAlignment="1" applyProtection="1">
      <alignment horizontal="center"/>
      <protection/>
    </xf>
    <xf numFmtId="169" fontId="16" fillId="11" borderId="12" xfId="0" applyNumberFormat="1" applyFont="1" applyFill="1" applyBorder="1" applyAlignment="1">
      <alignment horizontal="center"/>
    </xf>
    <xf numFmtId="169" fontId="16" fillId="11" borderId="21" xfId="0" applyNumberFormat="1" applyFont="1" applyFill="1" applyBorder="1" applyAlignment="1">
      <alignment horizontal="center"/>
    </xf>
    <xf numFmtId="169" fontId="9" fillId="11" borderId="9" xfId="0" applyNumberFormat="1" applyFont="1" applyFill="1" applyBorder="1" applyAlignment="1">
      <alignment horizontal="center"/>
    </xf>
    <xf numFmtId="170" fontId="0" fillId="2" borderId="0" xfId="19" applyNumberFormat="1" applyFill="1" applyBorder="1" applyAlignment="1" applyProtection="1">
      <alignment horizontal="center"/>
      <protection/>
    </xf>
    <xf numFmtId="170" fontId="0" fillId="2" borderId="0" xfId="15" applyNumberFormat="1" applyFill="1" applyBorder="1" applyAlignment="1" applyProtection="1">
      <alignment horizontal="center"/>
      <protection/>
    </xf>
    <xf numFmtId="170" fontId="0" fillId="2" borderId="0" xfId="19" applyNumberFormat="1" applyFill="1" applyBorder="1" applyAlignment="1" applyProtection="1">
      <alignment/>
      <protection/>
    </xf>
    <xf numFmtId="165" fontId="16" fillId="12" borderId="19" xfId="0" applyNumberFormat="1" applyFont="1" applyFill="1" applyBorder="1" applyAlignment="1">
      <alignment horizontal="right"/>
    </xf>
    <xf numFmtId="169" fontId="16" fillId="12" borderId="19" xfId="15" applyNumberFormat="1" applyFont="1" applyFill="1" applyBorder="1" applyAlignment="1" applyProtection="1">
      <alignment horizontal="center"/>
      <protection/>
    </xf>
    <xf numFmtId="169" fontId="16" fillId="12" borderId="12" xfId="19" applyNumberFormat="1" applyFont="1" applyFill="1" applyBorder="1" applyAlignment="1" applyProtection="1">
      <alignment horizontal="center"/>
      <protection/>
    </xf>
    <xf numFmtId="169" fontId="16" fillId="12" borderId="12" xfId="0" applyNumberFormat="1" applyFont="1" applyFill="1" applyBorder="1" applyAlignment="1">
      <alignment horizontal="center"/>
    </xf>
    <xf numFmtId="169" fontId="16" fillId="12" borderId="21" xfId="0" applyNumberFormat="1" applyFont="1" applyFill="1" applyBorder="1" applyAlignment="1">
      <alignment horizontal="center"/>
    </xf>
    <xf numFmtId="169" fontId="9" fillId="12" borderId="9" xfId="0" applyNumberFormat="1" applyFont="1" applyFill="1" applyBorder="1" applyAlignment="1">
      <alignment horizontal="center"/>
    </xf>
    <xf numFmtId="165" fontId="16" fillId="10" borderId="19" xfId="0" applyNumberFormat="1" applyFont="1" applyFill="1" applyBorder="1" applyAlignment="1">
      <alignment horizontal="right"/>
    </xf>
    <xf numFmtId="169" fontId="16" fillId="10" borderId="19" xfId="0" applyNumberFormat="1" applyFont="1" applyFill="1" applyBorder="1" applyAlignment="1">
      <alignment horizontal="center"/>
    </xf>
    <xf numFmtId="169" fontId="16" fillId="10" borderId="12" xfId="19" applyNumberFormat="1" applyFont="1" applyFill="1" applyBorder="1" applyAlignment="1" applyProtection="1">
      <alignment horizontal="center"/>
      <protection/>
    </xf>
    <xf numFmtId="169" fontId="16" fillId="10" borderId="12" xfId="0" applyNumberFormat="1" applyFont="1" applyFill="1" applyBorder="1" applyAlignment="1">
      <alignment horizontal="center"/>
    </xf>
    <xf numFmtId="169" fontId="16" fillId="10" borderId="21" xfId="0" applyNumberFormat="1" applyFont="1" applyFill="1" applyBorder="1" applyAlignment="1">
      <alignment horizontal="center"/>
    </xf>
    <xf numFmtId="169" fontId="9" fillId="10" borderId="9" xfId="0" applyNumberFormat="1" applyFont="1" applyFill="1" applyBorder="1" applyAlignment="1">
      <alignment horizontal="center"/>
    </xf>
    <xf numFmtId="165" fontId="17" fillId="9" borderId="19" xfId="0" applyNumberFormat="1" applyFont="1" applyFill="1" applyBorder="1" applyAlignment="1">
      <alignment horizontal="right"/>
    </xf>
    <xf numFmtId="169" fontId="17" fillId="9" borderId="19" xfId="0" applyNumberFormat="1" applyFont="1" applyFill="1" applyBorder="1" applyAlignment="1">
      <alignment horizontal="center"/>
    </xf>
    <xf numFmtId="169" fontId="17" fillId="9" borderId="12" xfId="19" applyNumberFormat="1" applyFont="1" applyFill="1" applyBorder="1" applyAlignment="1" applyProtection="1">
      <alignment horizontal="center"/>
      <protection/>
    </xf>
    <xf numFmtId="169" fontId="17" fillId="9" borderId="12" xfId="0" applyNumberFormat="1" applyFont="1" applyFill="1" applyBorder="1" applyAlignment="1">
      <alignment horizontal="center"/>
    </xf>
    <xf numFmtId="169" fontId="17" fillId="9" borderId="21" xfId="0" applyNumberFormat="1" applyFont="1" applyFill="1" applyBorder="1" applyAlignment="1">
      <alignment horizontal="center"/>
    </xf>
    <xf numFmtId="169" fontId="18" fillId="9" borderId="9" xfId="0" applyNumberFormat="1" applyFont="1" applyFill="1" applyBorder="1" applyAlignment="1">
      <alignment horizontal="center"/>
    </xf>
    <xf numFmtId="165" fontId="12" fillId="6" borderId="19" xfId="0" applyNumberFormat="1" applyFont="1" applyFill="1" applyBorder="1" applyAlignment="1">
      <alignment horizontal="right"/>
    </xf>
    <xf numFmtId="169" fontId="12" fillId="6" borderId="19" xfId="15" applyNumberFormat="1" applyFont="1" applyFill="1" applyBorder="1" applyAlignment="1" applyProtection="1">
      <alignment horizontal="center"/>
      <protection/>
    </xf>
    <xf numFmtId="169" fontId="12" fillId="6" borderId="12" xfId="19" applyNumberFormat="1" applyFont="1" applyFill="1" applyBorder="1" applyAlignment="1" applyProtection="1">
      <alignment horizontal="center"/>
      <protection/>
    </xf>
    <xf numFmtId="169" fontId="12" fillId="6" borderId="12" xfId="0" applyNumberFormat="1" applyFont="1" applyFill="1" applyBorder="1" applyAlignment="1">
      <alignment horizontal="center"/>
    </xf>
    <xf numFmtId="169" fontId="12" fillId="6" borderId="21" xfId="0" applyNumberFormat="1" applyFont="1" applyFill="1" applyBorder="1" applyAlignment="1">
      <alignment horizontal="center"/>
    </xf>
    <xf numFmtId="169" fontId="1" fillId="6" borderId="9" xfId="0" applyNumberFormat="1" applyFont="1" applyFill="1" applyBorder="1" applyAlignment="1">
      <alignment horizontal="center"/>
    </xf>
    <xf numFmtId="165" fontId="12" fillId="7" borderId="19" xfId="0" applyNumberFormat="1" applyFont="1" applyFill="1" applyBorder="1" applyAlignment="1">
      <alignment horizontal="right"/>
    </xf>
    <xf numFmtId="169" fontId="12" fillId="7" borderId="19" xfId="15" applyNumberFormat="1" applyFont="1" applyFill="1" applyBorder="1" applyAlignment="1" applyProtection="1">
      <alignment horizontal="center"/>
      <protection/>
    </xf>
    <xf numFmtId="169" fontId="12" fillId="7" borderId="7" xfId="19" applyNumberFormat="1" applyFont="1" applyFill="1" applyBorder="1" applyAlignment="1" applyProtection="1">
      <alignment horizontal="center"/>
      <protection/>
    </xf>
    <xf numFmtId="169" fontId="12" fillId="7" borderId="7" xfId="0" applyNumberFormat="1" applyFont="1" applyFill="1" applyBorder="1" applyAlignment="1">
      <alignment horizontal="center"/>
    </xf>
    <xf numFmtId="169" fontId="12" fillId="7" borderId="21" xfId="0" applyNumberFormat="1" applyFont="1" applyFill="1" applyBorder="1" applyAlignment="1">
      <alignment horizontal="center"/>
    </xf>
    <xf numFmtId="169" fontId="1" fillId="7" borderId="9" xfId="0" applyNumberFormat="1" applyFont="1" applyFill="1" applyBorder="1" applyAlignment="1">
      <alignment horizontal="center"/>
    </xf>
    <xf numFmtId="165" fontId="16" fillId="8" borderId="19" xfId="0" applyNumberFormat="1" applyFont="1" applyFill="1" applyBorder="1" applyAlignment="1">
      <alignment horizontal="right"/>
    </xf>
    <xf numFmtId="169" fontId="16" fillId="8" borderId="19" xfId="15" applyNumberFormat="1" applyFont="1" applyFill="1" applyBorder="1" applyAlignment="1" applyProtection="1">
      <alignment horizontal="center"/>
      <protection/>
    </xf>
    <xf numFmtId="169" fontId="16" fillId="8" borderId="7" xfId="19" applyNumberFormat="1" applyFont="1" applyFill="1" applyBorder="1" applyAlignment="1" applyProtection="1">
      <alignment horizontal="center"/>
      <protection/>
    </xf>
    <xf numFmtId="169" fontId="16" fillId="8" borderId="7" xfId="0" applyNumberFormat="1" applyFont="1" applyFill="1" applyBorder="1" applyAlignment="1">
      <alignment horizontal="center"/>
    </xf>
    <xf numFmtId="169" fontId="16" fillId="8" borderId="21" xfId="0" applyNumberFormat="1" applyFont="1" applyFill="1" applyBorder="1" applyAlignment="1">
      <alignment horizontal="center"/>
    </xf>
    <xf numFmtId="169" fontId="9" fillId="8" borderId="9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 vertical="center" indent="2"/>
    </xf>
    <xf numFmtId="166" fontId="1" fillId="2" borderId="0" xfId="0" applyNumberFormat="1" applyFont="1" applyFill="1" applyBorder="1" applyAlignment="1">
      <alignment horizontal="center" vertical="center"/>
    </xf>
    <xf numFmtId="168" fontId="1" fillId="2" borderId="0" xfId="19" applyNumberFormat="1" applyFont="1" applyFill="1" applyBorder="1" applyAlignment="1" applyProtection="1">
      <alignment horizontal="center"/>
      <protection/>
    </xf>
    <xf numFmtId="168" fontId="1" fillId="2" borderId="0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80047"/>
      <rgbColor rgb="00008000"/>
      <rgbColor rgb="00000080"/>
      <rgbColor rgb="00808000"/>
      <rgbColor rgb="0094006B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00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B515"/>
      <rgbColor rgb="00FF9900"/>
      <rgbColor rgb="00EB613D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29</xdr:row>
      <xdr:rowOff>114300</xdr:rowOff>
    </xdr:from>
    <xdr:to>
      <xdr:col>5</xdr:col>
      <xdr:colOff>390525</xdr:colOff>
      <xdr:row>33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047875" y="6905625"/>
          <a:ext cx="1924050" cy="10287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Pensez à ajouter 
12 € pour une adhésion individuelle ou 24 € pour une adhésion familiale 
à votre premier chèque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C5" sqref="C5"/>
    </sheetView>
  </sheetViews>
  <sheetFormatPr defaultColWidth="11.421875" defaultRowHeight="12.75"/>
  <cols>
    <col min="1" max="2" width="3.421875" style="1" customWidth="1"/>
    <col min="3" max="3" width="35.140625" style="2" customWidth="1"/>
    <col min="4" max="4" width="7.00390625" style="2" customWidth="1"/>
    <col min="5" max="5" width="4.7109375" style="3" customWidth="1"/>
    <col min="6" max="6" width="11.28125" style="4" customWidth="1"/>
    <col min="7" max="7" width="28.57421875" style="5" customWidth="1"/>
    <col min="8" max="8" width="14.140625" style="5" customWidth="1"/>
    <col min="9" max="9" width="13.140625" style="5" customWidth="1"/>
    <col min="10" max="10" width="14.8515625" style="5" customWidth="1"/>
    <col min="11" max="11" width="13.421875" style="5" customWidth="1"/>
    <col min="12" max="12" width="14.7109375" style="5" customWidth="1"/>
    <col min="13" max="13" width="12.57421875" style="5" customWidth="1"/>
    <col min="14" max="14" width="14.57421875" style="5" customWidth="1"/>
    <col min="15" max="15" width="12.8515625" style="5" customWidth="1"/>
    <col min="16" max="16" width="10.7109375" style="4" customWidth="1"/>
    <col min="17" max="20" width="11.00390625" style="4" customWidth="1"/>
    <col min="21" max="16384" width="11.00390625" style="5" customWidth="1"/>
  </cols>
  <sheetData>
    <row r="1" spans="1:16" s="4" customFormat="1" ht="15" customHeight="1">
      <c r="A1" s="1"/>
      <c r="B1" s="1"/>
      <c r="C1" s="6"/>
      <c r="D1" s="7"/>
      <c r="E1" s="8"/>
      <c r="F1" s="9"/>
      <c r="G1" s="6"/>
      <c r="H1" s="8"/>
      <c r="I1" s="8"/>
      <c r="J1" s="8"/>
      <c r="K1" s="8"/>
      <c r="L1" s="8"/>
      <c r="M1" s="8"/>
      <c r="N1" s="8"/>
      <c r="O1" s="8"/>
      <c r="P1" s="8"/>
    </row>
    <row r="2" spans="2:16" ht="23.25" customHeight="1">
      <c r="B2" s="10" t="s">
        <v>0</v>
      </c>
      <c r="C2" s="10"/>
      <c r="D2" s="7"/>
      <c r="E2" s="8"/>
      <c r="F2" s="11" t="s">
        <v>1</v>
      </c>
      <c r="G2" s="12" t="s">
        <v>2</v>
      </c>
      <c r="H2" s="13"/>
      <c r="I2" s="13"/>
      <c r="J2" s="13"/>
      <c r="K2" s="13"/>
      <c r="L2" s="14"/>
      <c r="M2" s="13"/>
      <c r="N2" s="13"/>
      <c r="O2" s="15"/>
      <c r="P2" s="8"/>
    </row>
    <row r="3" spans="2:16" ht="19.5" customHeight="1">
      <c r="B3" s="16"/>
      <c r="C3" s="17" t="s">
        <v>3</v>
      </c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5" ht="24.75" customHeight="1">
      <c r="C4" s="17"/>
      <c r="D4" s="18"/>
      <c r="E4" s="8"/>
      <c r="F4" s="9"/>
      <c r="G4" s="19" t="s">
        <v>4</v>
      </c>
      <c r="H4" s="20" t="s">
        <v>5</v>
      </c>
      <c r="I4" s="20"/>
      <c r="J4" s="20"/>
      <c r="K4" s="20"/>
      <c r="L4" s="20"/>
      <c r="M4" s="20"/>
      <c r="N4" s="20"/>
      <c r="O4" s="20"/>
    </row>
    <row r="5" spans="1:15" ht="17.25">
      <c r="A5" s="21"/>
      <c r="B5" s="21"/>
      <c r="C5" s="22" t="s">
        <v>6</v>
      </c>
      <c r="D5" s="21"/>
      <c r="F5" s="9"/>
      <c r="G5" s="23" t="s">
        <v>7</v>
      </c>
      <c r="H5" s="24">
        <v>1</v>
      </c>
      <c r="I5" s="25">
        <v>2</v>
      </c>
      <c r="J5" s="25">
        <v>3</v>
      </c>
      <c r="K5" s="25">
        <v>4</v>
      </c>
      <c r="L5" s="25">
        <v>5</v>
      </c>
      <c r="M5" s="25">
        <v>6</v>
      </c>
      <c r="N5" s="25">
        <v>7</v>
      </c>
      <c r="O5" s="25">
        <v>8</v>
      </c>
    </row>
    <row r="6" spans="3:15" ht="18.75">
      <c r="C6" s="26">
        <f>VLOOKUP(C5,C7:D23,2)</f>
        <v>234</v>
      </c>
      <c r="D6" s="1"/>
      <c r="E6" s="8"/>
      <c r="F6" s="9"/>
      <c r="G6" s="27" t="s">
        <v>8</v>
      </c>
      <c r="H6" s="28">
        <v>-0.2</v>
      </c>
      <c r="I6" s="28">
        <v>-0.2</v>
      </c>
      <c r="J6" s="29">
        <v>-0.25</v>
      </c>
      <c r="K6" s="29">
        <v>-0.25</v>
      </c>
      <c r="L6" s="29">
        <v>-0.25</v>
      </c>
      <c r="M6" s="29">
        <v>-0.25</v>
      </c>
      <c r="N6" s="30">
        <v>-0.30000000000000004</v>
      </c>
      <c r="O6" s="30">
        <v>-0.30000000000000004</v>
      </c>
    </row>
    <row r="7" spans="3:15" ht="21" customHeight="1">
      <c r="C7" s="31" t="s">
        <v>9</v>
      </c>
      <c r="D7" s="31">
        <v>180</v>
      </c>
      <c r="E7" s="8"/>
      <c r="F7" s="9"/>
      <c r="G7" s="27" t="s">
        <v>10</v>
      </c>
      <c r="H7" s="32">
        <v>-0.15</v>
      </c>
      <c r="I7" s="28">
        <v>-0.2</v>
      </c>
      <c r="J7" s="28">
        <v>-0.2</v>
      </c>
      <c r="K7" s="28">
        <v>-0.2</v>
      </c>
      <c r="L7" s="29">
        <v>-0.25</v>
      </c>
      <c r="M7" s="29">
        <v>-0.25</v>
      </c>
      <c r="N7" s="29">
        <v>-0.25</v>
      </c>
      <c r="O7" s="29">
        <v>-0.25</v>
      </c>
    </row>
    <row r="8" spans="3:15" ht="18.75">
      <c r="C8" s="31" t="s">
        <v>6</v>
      </c>
      <c r="D8" s="31">
        <v>234</v>
      </c>
      <c r="E8" s="8"/>
      <c r="F8" s="9"/>
      <c r="G8" s="33" t="s">
        <v>11</v>
      </c>
      <c r="H8" s="34">
        <v>-0.1</v>
      </c>
      <c r="I8" s="32">
        <v>-0.15</v>
      </c>
      <c r="J8" s="32">
        <v>-0.15</v>
      </c>
      <c r="K8" s="28">
        <v>-0.2</v>
      </c>
      <c r="L8" s="28">
        <v>-0.2</v>
      </c>
      <c r="M8" s="28">
        <v>-0.2</v>
      </c>
      <c r="N8" s="29">
        <v>-0.25</v>
      </c>
      <c r="O8" s="29">
        <v>-0.25</v>
      </c>
    </row>
    <row r="9" spans="3:15" ht="18.75">
      <c r="C9" s="31" t="s">
        <v>12</v>
      </c>
      <c r="D9" s="31">
        <v>168</v>
      </c>
      <c r="E9" s="8"/>
      <c r="F9" s="9"/>
      <c r="G9" s="27" t="s">
        <v>13</v>
      </c>
      <c r="H9" s="35" t="s">
        <v>14</v>
      </c>
      <c r="I9" s="36">
        <v>-0.05</v>
      </c>
      <c r="J9" s="34">
        <v>-0.1</v>
      </c>
      <c r="K9" s="34">
        <v>-0.1</v>
      </c>
      <c r="L9" s="32">
        <v>-0.15</v>
      </c>
      <c r="M9" s="32">
        <v>-0.15</v>
      </c>
      <c r="N9" s="28">
        <v>-0.2</v>
      </c>
      <c r="O9" s="28">
        <v>-0.2</v>
      </c>
    </row>
    <row r="10" spans="1:20" s="38" customFormat="1" ht="16.5">
      <c r="A10" s="37"/>
      <c r="B10" s="37"/>
      <c r="C10" s="31" t="s">
        <v>15</v>
      </c>
      <c r="D10" s="31">
        <v>213</v>
      </c>
      <c r="E10" s="8"/>
      <c r="F10" s="9"/>
      <c r="G10" s="27" t="s">
        <v>16</v>
      </c>
      <c r="H10" s="35" t="s">
        <v>14</v>
      </c>
      <c r="I10" s="35" t="s">
        <v>14</v>
      </c>
      <c r="J10" s="35" t="s">
        <v>14</v>
      </c>
      <c r="K10" s="35" t="s">
        <v>14</v>
      </c>
      <c r="L10" s="35" t="s">
        <v>14</v>
      </c>
      <c r="M10" s="36">
        <v>-0.05</v>
      </c>
      <c r="N10" s="34">
        <v>-0.1</v>
      </c>
      <c r="O10" s="32">
        <v>-0.15</v>
      </c>
      <c r="P10" s="4"/>
      <c r="Q10" s="4"/>
      <c r="R10" s="37"/>
      <c r="S10" s="37"/>
      <c r="T10" s="37"/>
    </row>
    <row r="11" spans="3:15" ht="16.5">
      <c r="C11" s="31" t="s">
        <v>17</v>
      </c>
      <c r="D11" s="31">
        <v>117</v>
      </c>
      <c r="E11" s="8"/>
      <c r="F11" s="9"/>
      <c r="G11" s="27" t="s">
        <v>18</v>
      </c>
      <c r="H11" s="35" t="s">
        <v>14</v>
      </c>
      <c r="I11" s="35" t="s">
        <v>14</v>
      </c>
      <c r="J11" s="35" t="s">
        <v>14</v>
      </c>
      <c r="K11" s="35" t="s">
        <v>14</v>
      </c>
      <c r="L11" s="35" t="s">
        <v>14</v>
      </c>
      <c r="M11" s="35" t="s">
        <v>14</v>
      </c>
      <c r="N11" s="36">
        <v>-0.05</v>
      </c>
      <c r="O11" s="34">
        <v>-0.1</v>
      </c>
    </row>
    <row r="12" spans="3:21" ht="16.5">
      <c r="C12" s="31" t="s">
        <v>19</v>
      </c>
      <c r="D12" s="31">
        <v>168</v>
      </c>
      <c r="E12" s="8"/>
      <c r="F12" s="9"/>
      <c r="G12" s="27" t="s">
        <v>20</v>
      </c>
      <c r="H12" s="35" t="s">
        <v>14</v>
      </c>
      <c r="I12" s="35" t="s">
        <v>14</v>
      </c>
      <c r="J12" s="35" t="s">
        <v>14</v>
      </c>
      <c r="K12" s="35" t="s">
        <v>14</v>
      </c>
      <c r="L12" s="35" t="s">
        <v>14</v>
      </c>
      <c r="M12" s="35" t="s">
        <v>14</v>
      </c>
      <c r="N12" s="35" t="s">
        <v>14</v>
      </c>
      <c r="O12" s="35" t="s">
        <v>14</v>
      </c>
      <c r="U12" s="18">
        <f>C6</f>
        <v>234</v>
      </c>
    </row>
    <row r="13" spans="1:21" s="4" customFormat="1" ht="16.5">
      <c r="A13" s="1"/>
      <c r="B13" s="1"/>
      <c r="C13" s="31" t="s">
        <v>21</v>
      </c>
      <c r="D13" s="31">
        <v>135</v>
      </c>
      <c r="E13" s="8"/>
      <c r="F13" s="9"/>
      <c r="G13" s="39"/>
      <c r="H13" s="40"/>
      <c r="I13" s="40"/>
      <c r="J13" s="40"/>
      <c r="K13" s="40"/>
      <c r="L13" s="40"/>
      <c r="M13" s="40"/>
      <c r="N13" s="40"/>
      <c r="O13" s="40"/>
      <c r="U13" s="18"/>
    </row>
    <row r="14" spans="3:15" ht="18">
      <c r="C14" s="31" t="s">
        <v>22</v>
      </c>
      <c r="D14" s="31">
        <v>160</v>
      </c>
      <c r="E14" s="8"/>
      <c r="F14" s="11" t="s">
        <v>23</v>
      </c>
      <c r="G14" s="12" t="s">
        <v>24</v>
      </c>
      <c r="H14" s="13"/>
      <c r="I14" s="13"/>
      <c r="J14" s="13"/>
      <c r="K14" s="13"/>
      <c r="L14" s="14"/>
      <c r="M14" s="41"/>
      <c r="N14" s="41"/>
      <c r="O14" s="42"/>
    </row>
    <row r="15" spans="3:15" ht="16.5">
      <c r="C15" s="31" t="s">
        <v>25</v>
      </c>
      <c r="D15" s="31">
        <v>240</v>
      </c>
      <c r="E15" s="8"/>
      <c r="F15" s="9"/>
      <c r="G15" s="18"/>
      <c r="H15" s="8"/>
      <c r="I15" s="43"/>
      <c r="J15" s="43"/>
      <c r="K15" s="43"/>
      <c r="L15" s="43"/>
      <c r="M15" s="43"/>
      <c r="N15" s="43"/>
      <c r="O15" s="43"/>
    </row>
    <row r="16" spans="3:15" ht="16.5">
      <c r="C16" s="31" t="s">
        <v>26</v>
      </c>
      <c r="D16" s="31">
        <v>195</v>
      </c>
      <c r="E16" s="8"/>
      <c r="F16" s="1"/>
      <c r="G16" s="19" t="s">
        <v>27</v>
      </c>
      <c r="H16" s="44" t="s">
        <v>5</v>
      </c>
      <c r="I16" s="44"/>
      <c r="J16" s="44"/>
      <c r="K16" s="44"/>
      <c r="L16" s="44"/>
      <c r="M16" s="44"/>
      <c r="N16" s="44"/>
      <c r="O16" s="44"/>
    </row>
    <row r="17" spans="3:15" ht="17.25">
      <c r="C17" s="1"/>
      <c r="D17" s="1"/>
      <c r="E17" s="8"/>
      <c r="F17" s="9"/>
      <c r="G17" s="45" t="s">
        <v>7</v>
      </c>
      <c r="H17" s="46">
        <v>1</v>
      </c>
      <c r="I17" s="47">
        <v>2</v>
      </c>
      <c r="J17" s="47">
        <v>3</v>
      </c>
      <c r="K17" s="47">
        <v>4</v>
      </c>
      <c r="L17" s="47">
        <v>5</v>
      </c>
      <c r="M17" s="47">
        <v>6</v>
      </c>
      <c r="N17" s="47">
        <v>7</v>
      </c>
      <c r="O17" s="47">
        <v>8</v>
      </c>
    </row>
    <row r="18" spans="3:15" ht="16.5">
      <c r="C18" s="1"/>
      <c r="D18" s="1"/>
      <c r="F18" s="9"/>
      <c r="G18" s="27" t="s">
        <v>8</v>
      </c>
      <c r="H18" s="48">
        <f>$U$12*0.8</f>
        <v>187.20000000000002</v>
      </c>
      <c r="I18" s="48">
        <f aca="true" t="shared" si="0" ref="I18:I19">$U$12*0.8</f>
        <v>187.20000000000002</v>
      </c>
      <c r="J18" s="49">
        <f>$U$12*0.75</f>
        <v>175.5</v>
      </c>
      <c r="K18" s="49">
        <f>$U$12*0.75</f>
        <v>175.5</v>
      </c>
      <c r="L18" s="49">
        <f aca="true" t="shared" si="1" ref="L18:L19">$U$12*0.75</f>
        <v>175.5</v>
      </c>
      <c r="M18" s="49">
        <f aca="true" t="shared" si="2" ref="M18:M19">$U$12*0.75</f>
        <v>175.5</v>
      </c>
      <c r="N18" s="50">
        <f>$U$12*0.7</f>
        <v>163.8</v>
      </c>
      <c r="O18" s="50">
        <f>$U$12*0.7</f>
        <v>163.8</v>
      </c>
    </row>
    <row r="19" spans="3:15" ht="16.5">
      <c r="C19" s="1"/>
      <c r="D19" s="1"/>
      <c r="G19" s="27" t="s">
        <v>10</v>
      </c>
      <c r="H19" s="51">
        <f>$U$12*0.85</f>
        <v>198.9</v>
      </c>
      <c r="I19" s="48">
        <f t="shared" si="0"/>
        <v>187.20000000000002</v>
      </c>
      <c r="J19" s="48">
        <f>$U$12*0.8</f>
        <v>187.20000000000002</v>
      </c>
      <c r="K19" s="48">
        <f aca="true" t="shared" si="3" ref="K19:K20">$U$12*0.8</f>
        <v>187.20000000000002</v>
      </c>
      <c r="L19" s="49">
        <f t="shared" si="1"/>
        <v>175.5</v>
      </c>
      <c r="M19" s="49">
        <f t="shared" si="2"/>
        <v>175.5</v>
      </c>
      <c r="N19" s="49">
        <f aca="true" t="shared" si="4" ref="N19:N20">$U$12*0.75</f>
        <v>175.5</v>
      </c>
      <c r="O19" s="49">
        <f aca="true" t="shared" si="5" ref="O19:O20">$U$12*0.75</f>
        <v>175.5</v>
      </c>
    </row>
    <row r="20" spans="3:15" ht="18.75">
      <c r="C20" s="52"/>
      <c r="D20" s="1"/>
      <c r="G20" s="33" t="s">
        <v>11</v>
      </c>
      <c r="H20" s="53">
        <f>$U$12*0.9</f>
        <v>210.6</v>
      </c>
      <c r="I20" s="51">
        <f>$U$12*0.85</f>
        <v>198.9</v>
      </c>
      <c r="J20" s="51">
        <f>$U$12*0.85</f>
        <v>198.9</v>
      </c>
      <c r="K20" s="48">
        <f t="shared" si="3"/>
        <v>187.20000000000002</v>
      </c>
      <c r="L20" s="48">
        <f>$U$12*0.8</f>
        <v>187.20000000000002</v>
      </c>
      <c r="M20" s="48">
        <f>$U$12*0.8</f>
        <v>187.20000000000002</v>
      </c>
      <c r="N20" s="49">
        <f t="shared" si="4"/>
        <v>175.5</v>
      </c>
      <c r="O20" s="49">
        <f t="shared" si="5"/>
        <v>175.5</v>
      </c>
    </row>
    <row r="21" spans="3:15" ht="18.75">
      <c r="C21" s="52"/>
      <c r="D21" s="1"/>
      <c r="E21" s="8"/>
      <c r="G21" s="27" t="s">
        <v>13</v>
      </c>
      <c r="H21" s="54">
        <f aca="true" t="shared" si="6" ref="H21:H24">$U$12</f>
        <v>234</v>
      </c>
      <c r="I21" s="55">
        <f>$U$12*0.95</f>
        <v>222.29999999999998</v>
      </c>
      <c r="J21" s="53">
        <f>$U$12*0.9</f>
        <v>210.6</v>
      </c>
      <c r="K21" s="53">
        <f>$U$12*0.9</f>
        <v>210.6</v>
      </c>
      <c r="L21" s="51">
        <f>$U$12*0.85</f>
        <v>198.9</v>
      </c>
      <c r="M21" s="51">
        <f>$U$12*0.85</f>
        <v>198.9</v>
      </c>
      <c r="N21" s="48">
        <f>$U$12*0.8</f>
        <v>187.20000000000002</v>
      </c>
      <c r="O21" s="48">
        <f>$U$12*0.8</f>
        <v>187.20000000000002</v>
      </c>
    </row>
    <row r="22" spans="3:15" ht="18.75">
      <c r="C22" s="52"/>
      <c r="D22" s="1"/>
      <c r="E22" s="8"/>
      <c r="G22" s="56" t="s">
        <v>16</v>
      </c>
      <c r="H22" s="54">
        <f t="shared" si="6"/>
        <v>234</v>
      </c>
      <c r="I22" s="54">
        <f aca="true" t="shared" si="7" ref="I22:I24">$U$12</f>
        <v>234</v>
      </c>
      <c r="J22" s="54">
        <f aca="true" t="shared" si="8" ref="J22:J24">$U$12</f>
        <v>234</v>
      </c>
      <c r="K22" s="57">
        <f aca="true" t="shared" si="9" ref="K22:K24">$U$12</f>
        <v>234</v>
      </c>
      <c r="L22" s="57">
        <f aca="true" t="shared" si="10" ref="L22:L24">$U$12</f>
        <v>234</v>
      </c>
      <c r="M22" s="55">
        <f>$U$12*0.95</f>
        <v>222.3</v>
      </c>
      <c r="N22" s="53">
        <f>$U$12*0.9</f>
        <v>210.6</v>
      </c>
      <c r="O22" s="51">
        <f>$U$12*0.85</f>
        <v>198.9</v>
      </c>
    </row>
    <row r="23" spans="3:15" ht="16.5">
      <c r="C23" s="1"/>
      <c r="D23" s="1"/>
      <c r="G23" s="56" t="s">
        <v>18</v>
      </c>
      <c r="H23" s="54">
        <f t="shared" si="6"/>
        <v>234</v>
      </c>
      <c r="I23" s="54">
        <f t="shared" si="7"/>
        <v>234</v>
      </c>
      <c r="J23" s="54">
        <f t="shared" si="8"/>
        <v>234</v>
      </c>
      <c r="K23" s="54">
        <f t="shared" si="9"/>
        <v>234</v>
      </c>
      <c r="L23" s="57">
        <f t="shared" si="10"/>
        <v>234</v>
      </c>
      <c r="M23" s="57">
        <f aca="true" t="shared" si="11" ref="M23:M24">$U$12</f>
        <v>234</v>
      </c>
      <c r="N23" s="55">
        <f>$U$12*0.95</f>
        <v>222.3</v>
      </c>
      <c r="O23" s="53">
        <f>$U$12*0.9</f>
        <v>210.6</v>
      </c>
    </row>
    <row r="24" spans="3:15" ht="16.5">
      <c r="C24" s="1"/>
      <c r="D24" s="1"/>
      <c r="G24" s="56" t="s">
        <v>20</v>
      </c>
      <c r="H24" s="54">
        <f t="shared" si="6"/>
        <v>234</v>
      </c>
      <c r="I24" s="54">
        <f t="shared" si="7"/>
        <v>234</v>
      </c>
      <c r="J24" s="54">
        <f t="shared" si="8"/>
        <v>234</v>
      </c>
      <c r="K24" s="54">
        <f t="shared" si="9"/>
        <v>234</v>
      </c>
      <c r="L24" s="54">
        <f t="shared" si="10"/>
        <v>234</v>
      </c>
      <c r="M24" s="54">
        <f t="shared" si="11"/>
        <v>234</v>
      </c>
      <c r="N24" s="57">
        <f>$U$12</f>
        <v>234</v>
      </c>
      <c r="O24" s="57">
        <f>$U$12</f>
        <v>234</v>
      </c>
    </row>
    <row r="25" spans="1:20" s="38" customFormat="1" ht="18.75">
      <c r="A25" s="37"/>
      <c r="B25" s="37"/>
      <c r="C25" s="52"/>
      <c r="D25" s="1"/>
      <c r="E25" s="3"/>
      <c r="F25" s="4"/>
      <c r="G25" s="4"/>
      <c r="H25" s="58"/>
      <c r="I25" s="58"/>
      <c r="J25" s="58"/>
      <c r="K25" s="58"/>
      <c r="L25" s="58"/>
      <c r="M25" s="58"/>
      <c r="N25" s="58"/>
      <c r="O25" s="58"/>
      <c r="P25" s="4"/>
      <c r="Q25" s="4"/>
      <c r="R25" s="37"/>
      <c r="S25" s="37"/>
      <c r="T25" s="37"/>
    </row>
    <row r="26" spans="1:20" s="38" customFormat="1" ht="18">
      <c r="A26" s="37"/>
      <c r="B26" s="37"/>
      <c r="C26" s="1"/>
      <c r="D26" s="1"/>
      <c r="E26" s="3"/>
      <c r="F26" s="59" t="s">
        <v>28</v>
      </c>
      <c r="G26" s="60" t="s">
        <v>29</v>
      </c>
      <c r="H26" s="61"/>
      <c r="I26" s="61"/>
      <c r="J26" s="61"/>
      <c r="K26" s="61"/>
      <c r="L26" s="62"/>
      <c r="M26" s="63"/>
      <c r="N26" s="63"/>
      <c r="O26" s="64"/>
      <c r="P26" s="4"/>
      <c r="Q26" s="4"/>
      <c r="R26" s="37"/>
      <c r="S26" s="37"/>
      <c r="T26" s="37"/>
    </row>
    <row r="27" spans="1:20" s="38" customFormat="1" ht="21">
      <c r="A27" s="37"/>
      <c r="B27" s="37"/>
      <c r="C27" s="1"/>
      <c r="D27" s="1"/>
      <c r="E27" s="3"/>
      <c r="F27" s="65"/>
      <c r="G27" s="66" t="s">
        <v>30</v>
      </c>
      <c r="H27" s="67"/>
      <c r="I27" s="67"/>
      <c r="J27" s="67"/>
      <c r="K27" s="67"/>
      <c r="L27" s="68"/>
      <c r="M27" s="69"/>
      <c r="N27" s="69"/>
      <c r="O27" s="70"/>
      <c r="P27" s="4"/>
      <c r="Q27" s="4"/>
      <c r="R27" s="37"/>
      <c r="S27" s="37"/>
      <c r="T27" s="37"/>
    </row>
    <row r="28" spans="3:15" ht="18.75">
      <c r="C28" s="71"/>
      <c r="D28" s="1"/>
      <c r="G28" s="1"/>
      <c r="H28" s="72"/>
      <c r="I28" s="72"/>
      <c r="J28" s="72"/>
      <c r="K28" s="72"/>
      <c r="L28" s="72"/>
      <c r="M28" s="72"/>
      <c r="N28" s="72"/>
      <c r="O28" s="72"/>
    </row>
    <row r="29" spans="3:16" ht="24.75" customHeight="1">
      <c r="C29" s="71"/>
      <c r="D29" s="1"/>
      <c r="G29" s="73" t="s">
        <v>31</v>
      </c>
      <c r="H29" s="74" t="s">
        <v>32</v>
      </c>
      <c r="I29" s="75" t="s">
        <v>33</v>
      </c>
      <c r="J29" s="75"/>
      <c r="K29" s="76" t="s">
        <v>34</v>
      </c>
      <c r="L29" s="76"/>
      <c r="M29" s="77"/>
      <c r="N29" s="77"/>
      <c r="O29" s="1"/>
      <c r="P29" s="1"/>
    </row>
    <row r="30" spans="1:20" s="86" customFormat="1" ht="25.5" customHeight="1">
      <c r="A30" s="78"/>
      <c r="B30" s="78"/>
      <c r="C30" s="71"/>
      <c r="D30" s="79"/>
      <c r="E30" s="78"/>
      <c r="F30" s="78"/>
      <c r="G30" s="80" t="s">
        <v>35</v>
      </c>
      <c r="H30" s="81" t="s">
        <v>36</v>
      </c>
      <c r="I30" s="82" t="s">
        <v>37</v>
      </c>
      <c r="J30" s="82" t="s">
        <v>38</v>
      </c>
      <c r="K30" s="83" t="s">
        <v>37</v>
      </c>
      <c r="L30" s="84" t="s">
        <v>39</v>
      </c>
      <c r="M30" s="85"/>
      <c r="N30" s="85"/>
      <c r="O30" s="1"/>
      <c r="P30" s="1"/>
      <c r="Q30" s="78"/>
      <c r="R30" s="78"/>
      <c r="S30" s="78"/>
      <c r="T30" s="78"/>
    </row>
    <row r="31" spans="3:24" ht="18.75">
      <c r="C31" s="87"/>
      <c r="D31" s="79"/>
      <c r="G31" s="88" t="s">
        <v>40</v>
      </c>
      <c r="H31" s="89">
        <f>H21</f>
        <v>234</v>
      </c>
      <c r="I31" s="90">
        <f aca="true" t="shared" si="12" ref="I31:I37">ROUND(U31,0)</f>
        <v>78</v>
      </c>
      <c r="J31" s="91">
        <f aca="true" t="shared" si="13" ref="J31:J37">ROUND(V31,0)</f>
        <v>78</v>
      </c>
      <c r="K31" s="92">
        <f aca="true" t="shared" si="14" ref="K31:K37">ROUND(W31,0)</f>
        <v>26</v>
      </c>
      <c r="L31" s="93">
        <f aca="true" t="shared" si="15" ref="L31:L37">ROUND(X31,0)</f>
        <v>26</v>
      </c>
      <c r="M31" s="94"/>
      <c r="N31" s="94"/>
      <c r="O31" s="1"/>
      <c r="P31" s="1"/>
      <c r="Q31" s="1"/>
      <c r="R31" s="1"/>
      <c r="S31" s="1"/>
      <c r="U31" s="1">
        <f aca="true" t="shared" si="16" ref="U31:U37">H31-(J31*2)</f>
        <v>78</v>
      </c>
      <c r="V31" s="94">
        <f aca="true" t="shared" si="17" ref="V31:V37">H31/3</f>
        <v>78</v>
      </c>
      <c r="W31" s="95">
        <f aca="true" t="shared" si="18" ref="W31:W37">H31-(L31*8)</f>
        <v>26</v>
      </c>
      <c r="X31" s="96">
        <f aca="true" t="shared" si="19" ref="X31:X37">H31/9</f>
        <v>26</v>
      </c>
    </row>
    <row r="32" spans="3:24" ht="18.75">
      <c r="C32" s="87"/>
      <c r="D32" s="79"/>
      <c r="G32" s="97">
        <v>0.05</v>
      </c>
      <c r="H32" s="98">
        <f>I21</f>
        <v>222.29999999999998</v>
      </c>
      <c r="I32" s="99">
        <f t="shared" si="12"/>
        <v>74</v>
      </c>
      <c r="J32" s="100">
        <f t="shared" si="13"/>
        <v>74</v>
      </c>
      <c r="K32" s="101">
        <f t="shared" si="14"/>
        <v>22</v>
      </c>
      <c r="L32" s="102">
        <f t="shared" si="15"/>
        <v>25</v>
      </c>
      <c r="M32" s="94"/>
      <c r="N32" s="94"/>
      <c r="O32" s="1"/>
      <c r="P32" s="1"/>
      <c r="Q32" s="1"/>
      <c r="R32" s="1"/>
      <c r="S32" s="1"/>
      <c r="U32" s="1">
        <f t="shared" si="16"/>
        <v>74.29999999999998</v>
      </c>
      <c r="V32" s="94">
        <f t="shared" si="17"/>
        <v>74.1</v>
      </c>
      <c r="W32" s="95">
        <f t="shared" si="18"/>
        <v>22.299999999999983</v>
      </c>
      <c r="X32" s="96">
        <f t="shared" si="19"/>
        <v>24.7</v>
      </c>
    </row>
    <row r="33" spans="3:24" ht="18.75">
      <c r="C33" s="87"/>
      <c r="D33" s="79"/>
      <c r="G33" s="103">
        <v>0.1</v>
      </c>
      <c r="H33" s="104">
        <f>J21</f>
        <v>210.6</v>
      </c>
      <c r="I33" s="105">
        <f t="shared" si="12"/>
        <v>71</v>
      </c>
      <c r="J33" s="106">
        <f t="shared" si="13"/>
        <v>70</v>
      </c>
      <c r="K33" s="107">
        <f t="shared" si="14"/>
        <v>27</v>
      </c>
      <c r="L33" s="108">
        <f t="shared" si="15"/>
        <v>23</v>
      </c>
      <c r="M33" s="94"/>
      <c r="N33" s="94"/>
      <c r="O33" s="1"/>
      <c r="P33" s="1"/>
      <c r="Q33" s="1"/>
      <c r="R33" s="1"/>
      <c r="S33" s="1"/>
      <c r="U33" s="1">
        <f t="shared" si="16"/>
        <v>70.6</v>
      </c>
      <c r="V33" s="94">
        <f t="shared" si="17"/>
        <v>70.2</v>
      </c>
      <c r="W33" s="95">
        <f t="shared" si="18"/>
        <v>26.599999999999994</v>
      </c>
      <c r="X33" s="96">
        <f t="shared" si="19"/>
        <v>23.4</v>
      </c>
    </row>
    <row r="34" spans="3:24" ht="18.75">
      <c r="C34" s="87"/>
      <c r="D34" s="79"/>
      <c r="G34" s="109">
        <v>0.15</v>
      </c>
      <c r="H34" s="110">
        <f>L21</f>
        <v>198.9</v>
      </c>
      <c r="I34" s="111">
        <f t="shared" si="12"/>
        <v>67</v>
      </c>
      <c r="J34" s="112">
        <f t="shared" si="13"/>
        <v>66</v>
      </c>
      <c r="K34" s="113">
        <f t="shared" si="14"/>
        <v>23</v>
      </c>
      <c r="L34" s="114">
        <f t="shared" si="15"/>
        <v>22</v>
      </c>
      <c r="M34" s="94"/>
      <c r="N34" s="94"/>
      <c r="O34" s="1"/>
      <c r="P34" s="1"/>
      <c r="Q34" s="1"/>
      <c r="R34" s="1"/>
      <c r="S34" s="1"/>
      <c r="U34" s="1">
        <f t="shared" si="16"/>
        <v>66.9</v>
      </c>
      <c r="V34" s="94">
        <f t="shared" si="17"/>
        <v>66.3</v>
      </c>
      <c r="W34" s="95">
        <f t="shared" si="18"/>
        <v>22.900000000000006</v>
      </c>
      <c r="X34" s="96">
        <f t="shared" si="19"/>
        <v>22.1</v>
      </c>
    </row>
    <row r="35" spans="3:24" ht="16.5">
      <c r="C35" s="87"/>
      <c r="D35" s="79"/>
      <c r="G35" s="115">
        <v>0.2</v>
      </c>
      <c r="H35" s="116">
        <f>N21</f>
        <v>187.20000000000002</v>
      </c>
      <c r="I35" s="117">
        <f t="shared" si="12"/>
        <v>63</v>
      </c>
      <c r="J35" s="118">
        <f t="shared" si="13"/>
        <v>62</v>
      </c>
      <c r="K35" s="119">
        <f t="shared" si="14"/>
        <v>19</v>
      </c>
      <c r="L35" s="120">
        <f t="shared" si="15"/>
        <v>21</v>
      </c>
      <c r="M35" s="94"/>
      <c r="N35" s="94"/>
      <c r="O35" s="1"/>
      <c r="P35" s="1"/>
      <c r="Q35" s="1"/>
      <c r="R35" s="1"/>
      <c r="S35" s="1"/>
      <c r="U35" s="1">
        <f t="shared" si="16"/>
        <v>63.20000000000002</v>
      </c>
      <c r="V35" s="94">
        <f t="shared" si="17"/>
        <v>62.400000000000006</v>
      </c>
      <c r="W35" s="95">
        <f t="shared" si="18"/>
        <v>19.200000000000017</v>
      </c>
      <c r="X35" s="96">
        <f t="shared" si="19"/>
        <v>20.8</v>
      </c>
    </row>
    <row r="36" spans="3:24" ht="18.75">
      <c r="C36" s="87"/>
      <c r="D36" s="79"/>
      <c r="G36" s="121">
        <v>0.25</v>
      </c>
      <c r="H36" s="122">
        <f>O20</f>
        <v>175.5</v>
      </c>
      <c r="I36" s="123">
        <f t="shared" si="12"/>
        <v>58</v>
      </c>
      <c r="J36" s="124">
        <f t="shared" si="13"/>
        <v>59</v>
      </c>
      <c r="K36" s="125">
        <f t="shared" si="14"/>
        <v>16</v>
      </c>
      <c r="L36" s="126">
        <f t="shared" si="15"/>
        <v>20</v>
      </c>
      <c r="M36" s="94"/>
      <c r="N36" s="94"/>
      <c r="O36" s="1"/>
      <c r="P36" s="1"/>
      <c r="Q36" s="1"/>
      <c r="R36" s="1"/>
      <c r="S36" s="1"/>
      <c r="U36" s="1">
        <f t="shared" si="16"/>
        <v>57.5</v>
      </c>
      <c r="V36" s="94">
        <f t="shared" si="17"/>
        <v>58.5</v>
      </c>
      <c r="W36" s="95">
        <f t="shared" si="18"/>
        <v>15.5</v>
      </c>
      <c r="X36" s="96">
        <f t="shared" si="19"/>
        <v>19.5</v>
      </c>
    </row>
    <row r="37" spans="3:24" ht="18.75">
      <c r="C37" s="87"/>
      <c r="D37" s="79"/>
      <c r="G37" s="127">
        <v>0.3</v>
      </c>
      <c r="H37" s="128">
        <f>O18</f>
        <v>163.8</v>
      </c>
      <c r="I37" s="129">
        <f t="shared" si="12"/>
        <v>54</v>
      </c>
      <c r="J37" s="130">
        <f t="shared" si="13"/>
        <v>55</v>
      </c>
      <c r="K37" s="131">
        <f t="shared" si="14"/>
        <v>20</v>
      </c>
      <c r="L37" s="132">
        <f t="shared" si="15"/>
        <v>18</v>
      </c>
      <c r="M37" s="8"/>
      <c r="N37" s="8"/>
      <c r="O37" s="1"/>
      <c r="P37" s="1"/>
      <c r="U37" s="1">
        <f t="shared" si="16"/>
        <v>53.80000000000001</v>
      </c>
      <c r="V37" s="94">
        <f t="shared" si="17"/>
        <v>54.6</v>
      </c>
      <c r="W37" s="95">
        <f t="shared" si="18"/>
        <v>19.80000000000001</v>
      </c>
      <c r="X37" s="96">
        <f t="shared" si="19"/>
        <v>18.200000000000003</v>
      </c>
    </row>
    <row r="38" spans="3:16" ht="18.75">
      <c r="C38" s="1"/>
      <c r="D38" s="18"/>
      <c r="G38" s="4"/>
      <c r="H38" s="4"/>
      <c r="I38" s="4"/>
      <c r="J38" s="4"/>
      <c r="K38" s="4"/>
      <c r="L38" s="4"/>
      <c r="M38" s="4"/>
      <c r="N38" s="4"/>
      <c r="O38" s="1"/>
      <c r="P38" s="1"/>
    </row>
    <row r="39" spans="3:16" ht="18.75">
      <c r="C39" s="87"/>
      <c r="D39" s="18"/>
      <c r="G39" s="4"/>
      <c r="H39" s="4"/>
      <c r="I39" s="4"/>
      <c r="J39" s="4"/>
      <c r="K39" s="4"/>
      <c r="L39" s="4"/>
      <c r="M39" s="4"/>
      <c r="N39" s="4"/>
      <c r="O39" s="1"/>
      <c r="P39" s="1"/>
    </row>
    <row r="40" spans="3:16" ht="18.75">
      <c r="C40" s="1"/>
      <c r="D40" s="18"/>
      <c r="G40" s="133"/>
      <c r="H40" s="43"/>
      <c r="I40" s="43"/>
      <c r="J40" s="43"/>
      <c r="K40" s="43"/>
      <c r="L40" s="43"/>
      <c r="M40" s="43"/>
      <c r="N40" s="43"/>
      <c r="O40" s="43"/>
      <c r="P40" s="1"/>
    </row>
    <row r="41" spans="3:16" ht="18.75">
      <c r="C41" s="87"/>
      <c r="D41" s="18"/>
      <c r="G41" s="43"/>
      <c r="H41" s="71"/>
      <c r="I41" s="71"/>
      <c r="J41" s="71"/>
      <c r="K41" s="71"/>
      <c r="L41" s="71"/>
      <c r="M41" s="71"/>
      <c r="N41" s="71"/>
      <c r="O41" s="1"/>
      <c r="P41" s="1"/>
    </row>
    <row r="42" spans="3:16" ht="18.75">
      <c r="C42" s="18"/>
      <c r="D42" s="18"/>
      <c r="G42" s="134"/>
      <c r="H42" s="135"/>
      <c r="I42" s="135"/>
      <c r="J42" s="135"/>
      <c r="K42" s="135"/>
      <c r="L42" s="135"/>
      <c r="M42" s="135"/>
      <c r="N42" s="135"/>
      <c r="O42" s="1"/>
      <c r="P42" s="1"/>
    </row>
    <row r="43" spans="3:16" ht="18.75">
      <c r="C43" s="18"/>
      <c r="D43" s="18"/>
      <c r="G43" s="43"/>
      <c r="H43" s="136"/>
      <c r="I43" s="135"/>
      <c r="J43" s="135"/>
      <c r="K43" s="135"/>
      <c r="L43" s="135"/>
      <c r="M43" s="135"/>
      <c r="N43" s="135"/>
      <c r="O43" s="1"/>
      <c r="P43" s="1"/>
    </row>
    <row r="44" spans="3:16" ht="18.75">
      <c r="C44" s="18"/>
      <c r="D44" s="18"/>
      <c r="G44" s="43"/>
      <c r="H44" s="136"/>
      <c r="I44" s="136"/>
      <c r="J44" s="136"/>
      <c r="K44" s="135"/>
      <c r="L44" s="135"/>
      <c r="M44" s="135"/>
      <c r="N44" s="135"/>
      <c r="O44" s="1"/>
      <c r="P44" s="1"/>
    </row>
    <row r="45" spans="3:16" ht="18.75">
      <c r="C45" s="18"/>
      <c r="D45" s="18"/>
      <c r="G45" s="43"/>
      <c r="H45" s="136"/>
      <c r="I45" s="136"/>
      <c r="J45" s="136"/>
      <c r="K45" s="136"/>
      <c r="L45" s="135"/>
      <c r="M45" s="135"/>
      <c r="N45" s="135"/>
      <c r="O45" s="1"/>
      <c r="P45" s="1"/>
    </row>
    <row r="46" spans="3:16" ht="18.75">
      <c r="C46" s="18"/>
      <c r="D46" s="18"/>
      <c r="G46" s="43"/>
      <c r="H46" s="136"/>
      <c r="I46" s="136"/>
      <c r="J46" s="136"/>
      <c r="K46" s="136"/>
      <c r="L46" s="136"/>
      <c r="M46" s="136"/>
      <c r="N46" s="135"/>
      <c r="O46" s="1"/>
      <c r="P46" s="1"/>
    </row>
    <row r="47" spans="3:16" ht="18.75">
      <c r="C47" s="18"/>
      <c r="D47" s="18"/>
      <c r="G47" s="4"/>
      <c r="H47" s="4"/>
      <c r="I47" s="4"/>
      <c r="J47" s="4"/>
      <c r="K47" s="4"/>
      <c r="L47" s="4"/>
      <c r="M47" s="4"/>
      <c r="N47" s="4"/>
      <c r="O47" s="1"/>
      <c r="P47" s="1"/>
    </row>
    <row r="48" spans="3:16" ht="18.75">
      <c r="C48" s="18"/>
      <c r="D48" s="18"/>
      <c r="G48" s="4"/>
      <c r="H48" s="4"/>
      <c r="I48" s="4"/>
      <c r="J48" s="4"/>
      <c r="K48" s="4"/>
      <c r="L48" s="4"/>
      <c r="M48" s="4"/>
      <c r="N48" s="4"/>
      <c r="O48" s="1"/>
      <c r="P48" s="1"/>
    </row>
    <row r="49" spans="3:16" ht="18.75">
      <c r="C49" s="18"/>
      <c r="D49" s="18"/>
      <c r="G49" s="4"/>
      <c r="H49" s="4"/>
      <c r="I49" s="4"/>
      <c r="J49" s="4"/>
      <c r="K49" s="4"/>
      <c r="L49" s="4"/>
      <c r="M49" s="4"/>
      <c r="N49" s="4"/>
      <c r="O49" s="1"/>
      <c r="P49" s="1"/>
    </row>
    <row r="50" spans="3:15" ht="18.75">
      <c r="C50" s="18"/>
      <c r="D50" s="18"/>
      <c r="G50" s="4"/>
      <c r="H50" s="4"/>
      <c r="I50" s="4"/>
      <c r="J50" s="4"/>
      <c r="K50" s="4"/>
      <c r="L50" s="4"/>
      <c r="M50" s="4"/>
      <c r="N50" s="4"/>
      <c r="O50" s="4"/>
    </row>
    <row r="51" spans="3:15" ht="18.75">
      <c r="C51" s="18"/>
      <c r="D51" s="18"/>
      <c r="G51" s="4"/>
      <c r="H51" s="4"/>
      <c r="I51" s="4"/>
      <c r="J51" s="4"/>
      <c r="K51" s="4"/>
      <c r="L51" s="4"/>
      <c r="M51" s="4"/>
      <c r="N51" s="4"/>
      <c r="O51" s="4"/>
    </row>
    <row r="52" spans="3:15" ht="18.75">
      <c r="C52" s="18"/>
      <c r="D52" s="18"/>
      <c r="G52" s="4"/>
      <c r="H52" s="4"/>
      <c r="I52" s="4"/>
      <c r="J52" s="4"/>
      <c r="K52" s="4"/>
      <c r="L52" s="4"/>
      <c r="M52" s="4"/>
      <c r="N52" s="4"/>
      <c r="O52" s="4"/>
    </row>
    <row r="53" spans="3:15" ht="18.75">
      <c r="C53" s="18"/>
      <c r="D53" s="18"/>
      <c r="G53" s="4"/>
      <c r="H53" s="4"/>
      <c r="I53" s="4"/>
      <c r="J53" s="4"/>
      <c r="K53" s="4"/>
      <c r="L53" s="4"/>
      <c r="M53" s="4"/>
      <c r="N53" s="4"/>
      <c r="O53" s="4"/>
    </row>
    <row r="54" spans="3:15" ht="18.75">
      <c r="C54" s="18"/>
      <c r="D54" s="18"/>
      <c r="G54" s="4"/>
      <c r="H54" s="4"/>
      <c r="I54" s="4"/>
      <c r="J54" s="4"/>
      <c r="K54" s="4"/>
      <c r="L54" s="4"/>
      <c r="M54" s="4"/>
      <c r="N54" s="4"/>
      <c r="O54" s="4"/>
    </row>
    <row r="55" spans="3:15" ht="18.75">
      <c r="C55" s="18"/>
      <c r="D55" s="18"/>
      <c r="G55" s="4"/>
      <c r="H55" s="4"/>
      <c r="I55" s="4"/>
      <c r="J55" s="4"/>
      <c r="K55" s="4"/>
      <c r="L55" s="4"/>
      <c r="M55" s="4"/>
      <c r="N55" s="4"/>
      <c r="O55" s="4"/>
    </row>
    <row r="56" spans="3:15" ht="18.75">
      <c r="C56" s="18"/>
      <c r="D56" s="18"/>
      <c r="G56" s="4"/>
      <c r="H56" s="4"/>
      <c r="I56" s="4"/>
      <c r="J56" s="4"/>
      <c r="K56" s="4"/>
      <c r="L56" s="4"/>
      <c r="M56" s="4"/>
      <c r="N56" s="4"/>
      <c r="O56" s="4"/>
    </row>
    <row r="57" spans="4:15" ht="18.75">
      <c r="D57" s="18"/>
      <c r="G57" s="4"/>
      <c r="H57" s="4"/>
      <c r="I57" s="4"/>
      <c r="J57" s="4"/>
      <c r="K57" s="4"/>
      <c r="L57" s="4"/>
      <c r="M57" s="4"/>
      <c r="N57" s="4"/>
      <c r="O57" s="4"/>
    </row>
  </sheetData>
  <sheetProtection selectLockedCells="1" selectUnlockedCells="1"/>
  <mergeCells count="9">
    <mergeCell ref="B2:C2"/>
    <mergeCell ref="C3:C4"/>
    <mergeCell ref="H4:O4"/>
    <mergeCell ref="H16:O16"/>
    <mergeCell ref="C28:C30"/>
    <mergeCell ref="H28:O28"/>
    <mergeCell ref="I29:J29"/>
    <mergeCell ref="K29:L29"/>
    <mergeCell ref="H40:O40"/>
  </mergeCells>
  <dataValidations count="2">
    <dataValidation type="whole" operator="equal" allowBlank="1" sqref="C20:C22 C25">
      <formula1>0</formula1>
    </dataValidation>
    <dataValidation type="list" operator="equal" allowBlank="1" sqref="C5">
      <formula1>calculette!$C$7:$C$23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Thomas </dc:creator>
  <cp:keywords/>
  <dc:description/>
  <cp:lastModifiedBy/>
  <cp:lastPrinted>2012-04-01T10:08:01Z</cp:lastPrinted>
  <dcterms:created xsi:type="dcterms:W3CDTF">2007-11-17T22:04:20Z</dcterms:created>
  <dcterms:modified xsi:type="dcterms:W3CDTF">2018-08-21T11:56:30Z</dcterms:modified>
  <cp:category/>
  <cp:version/>
  <cp:contentType/>
  <cp:contentStatus/>
  <cp:revision>58</cp:revision>
</cp:coreProperties>
</file>